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8800" windowHeight="13935" tabRatio="774"/>
  </bookViews>
  <sheets>
    <sheet name="様式6_見積書" sheetId="2" r:id="rId1"/>
    <sheet name="様式6-2_明細" sheetId="5" r:id="rId2"/>
    <sheet name="様式6-2_明細(例)" sheetId="1" r:id="rId3"/>
  </sheets>
  <definedNames>
    <definedName name="_xlnm.Print_Titles" localSheetId="2">'様式6-2_明細(例)'!$1:$3</definedName>
    <definedName name="_xlnm.Print_Area" localSheetId="2">'様式6-2_明細(例)'!$A$1:$G$37</definedName>
    <definedName name="_xlnm.Print_Area" localSheetId="0">様式6_見積書!$A$1:$I$46</definedName>
    <definedName name="_xlnm.Print_Titles" localSheetId="1">'様式6-2_明細'!$1:$3</definedName>
    <definedName name="_xlnm.Print_Area" localSheetId="1">'様式6-2_明細'!$A$1:$G$37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<sst xmlns="http://schemas.openxmlformats.org/spreadsheetml/2006/main" xmlns:r="http://schemas.openxmlformats.org/officeDocument/2006/relationships" count="60" uniqueCount="60">
  <si>
    <t>金</t>
    <rPh sb="0" eb="1">
      <t>キン</t>
    </rPh>
    <phoneticPr fontId="2"/>
  </si>
  <si>
    <t>所在地</t>
    <rPh sb="0" eb="3">
      <t>ショザイチ</t>
    </rPh>
    <phoneticPr fontId="2"/>
  </si>
  <si>
    <t>件名：</t>
    <rPh sb="0" eb="2">
      <t>ケンメイ</t>
    </rPh>
    <phoneticPr fontId="2"/>
  </si>
  <si>
    <t>代表者名</t>
    <rPh sb="0" eb="3">
      <t>ダイヒョウシャ</t>
    </rPh>
    <rPh sb="3" eb="4">
      <t>メイ</t>
    </rPh>
    <phoneticPr fontId="2"/>
  </si>
  <si>
    <t>プロジェクト管理費</t>
    <rPh sb="6" eb="8">
      <t>カンリ</t>
    </rPh>
    <rPh sb="8" eb="9">
      <t>ヒ</t>
    </rPh>
    <phoneticPr fontId="2"/>
  </si>
  <si>
    <t>FAXゲートウェイ設置</t>
    <rPh sb="9" eb="11">
      <t>セッチ</t>
    </rPh>
    <phoneticPr fontId="2"/>
  </si>
  <si>
    <t>円</t>
    <rPh sb="0" eb="1">
      <t>エン</t>
    </rPh>
    <phoneticPr fontId="2"/>
  </si>
  <si>
    <t>明細2:喜連川支所、氏家保健センタークラウドPBX運用保守</t>
    <rPh sb="0" eb="2">
      <t>メイサイ</t>
    </rPh>
    <rPh sb="25" eb="29">
      <t>ウンヨウホシュ</t>
    </rPh>
    <phoneticPr fontId="2"/>
  </si>
  <si>
    <t>上記価格に消費税は含まれていません。</t>
    <rPh sb="0" eb="2">
      <t>ジョウキ</t>
    </rPh>
    <rPh sb="2" eb="4">
      <t>カカク</t>
    </rPh>
    <rPh sb="5" eb="8">
      <t>ショウヒゼイ</t>
    </rPh>
    <rPh sb="9" eb="10">
      <t>フク</t>
    </rPh>
    <phoneticPr fontId="2"/>
  </si>
  <si>
    <t>単価</t>
    <rPh sb="0" eb="2">
      <t>タンカ</t>
    </rPh>
    <phoneticPr fontId="2"/>
  </si>
  <si>
    <t>固定型IP電話機</t>
    <rPh sb="0" eb="2">
      <t>コテイ</t>
    </rPh>
    <rPh sb="2" eb="3">
      <t>ガタ</t>
    </rPh>
    <rPh sb="5" eb="8">
      <t>デンワキ</t>
    </rPh>
    <phoneticPr fontId="2"/>
  </si>
  <si>
    <t>見積り内容</t>
    <rPh sb="0" eb="2">
      <t>ミツモ</t>
    </rPh>
    <rPh sb="3" eb="5">
      <t>ナイヨウ</t>
    </rPh>
    <phoneticPr fontId="2"/>
  </si>
  <si>
    <t>㊞</t>
  </si>
  <si>
    <t>数量</t>
    <rPh sb="0" eb="2">
      <t>スウリョウ</t>
    </rPh>
    <phoneticPr fontId="2"/>
  </si>
  <si>
    <t>固定型IP電話機保守51台</t>
    <rPh sb="0" eb="3">
      <t>コテイガタ</t>
    </rPh>
    <rPh sb="5" eb="8">
      <t>デンワキ</t>
    </rPh>
    <rPh sb="8" eb="10">
      <t>ホシュ</t>
    </rPh>
    <rPh sb="12" eb="13">
      <t>ダイ</t>
    </rPh>
    <phoneticPr fontId="2"/>
  </si>
  <si>
    <t>　さくら市長　様</t>
    <rPh sb="4" eb="6">
      <t>シチョウ</t>
    </rPh>
    <rPh sb="7" eb="8">
      <t>サマ</t>
    </rPh>
    <phoneticPr fontId="2"/>
  </si>
  <si>
    <t>明細1 合計</t>
    <rPh sb="0" eb="2">
      <t>メイサイ</t>
    </rPh>
    <rPh sb="4" eb="6">
      <t>ゴウケイ</t>
    </rPh>
    <phoneticPr fontId="2"/>
  </si>
  <si>
    <t>クラウドPBX使用</t>
    <rPh sb="7" eb="9">
      <t>シヨウ</t>
    </rPh>
    <phoneticPr fontId="2"/>
  </si>
  <si>
    <t>明細2 合計</t>
    <rPh sb="0" eb="2">
      <t>メイサイ</t>
    </rPh>
    <rPh sb="4" eb="6">
      <t>ゴウケイ</t>
    </rPh>
    <phoneticPr fontId="2"/>
  </si>
  <si>
    <t>明細3 合計</t>
    <rPh sb="0" eb="2">
      <t>メイサイ</t>
    </rPh>
    <rPh sb="4" eb="6">
      <t>ゴウケイ</t>
    </rPh>
    <phoneticPr fontId="2"/>
  </si>
  <si>
    <t>明細1:喜連川支所、氏家保健センタークラウドPBX導入</t>
    <rPh sb="0" eb="2">
      <t>メイサイ</t>
    </rPh>
    <phoneticPr fontId="2"/>
  </si>
  <si>
    <t>No.</t>
  </si>
  <si>
    <t>提案者：</t>
    <rPh sb="0" eb="3">
      <t>テイアンシャ</t>
    </rPh>
    <phoneticPr fontId="2"/>
  </si>
  <si>
    <t>単位</t>
    <rPh sb="0" eb="2">
      <t>タンイ</t>
    </rPh>
    <phoneticPr fontId="2"/>
  </si>
  <si>
    <t>明細1～3+標準回線費 合計</t>
  </si>
  <si>
    <t>(参考税込価格</t>
    <rPh sb="1" eb="5">
      <t>サンコウゼイコ</t>
    </rPh>
    <rPh sb="5" eb="7">
      <t>カカク</t>
    </rPh>
    <phoneticPr fontId="2"/>
  </si>
  <si>
    <t>見積書 総括表</t>
    <rPh sb="0" eb="3">
      <t>ミツモリショ</t>
    </rPh>
    <rPh sb="4" eb="7">
      <t>ソウカツヒョウ</t>
    </rPh>
    <phoneticPr fontId="2"/>
  </si>
  <si>
    <t>金額</t>
    <rPh sb="0" eb="2">
      <t>キンガク</t>
    </rPh>
    <phoneticPr fontId="2"/>
  </si>
  <si>
    <t>(様式6-2)</t>
    <rPh sb="1" eb="3">
      <t>ヨウシキ</t>
    </rPh>
    <phoneticPr fontId="2"/>
  </si>
  <si>
    <t>月</t>
    <rPh sb="0" eb="1">
      <t>ツキ</t>
    </rPh>
    <phoneticPr fontId="2"/>
  </si>
  <si>
    <t>式</t>
    <rPh sb="0" eb="1">
      <t>シキ</t>
    </rPh>
    <phoneticPr fontId="2"/>
  </si>
  <si>
    <t>備考</t>
    <rPh sb="0" eb="2">
      <t>ビコウ</t>
    </rPh>
    <phoneticPr fontId="2"/>
  </si>
  <si>
    <t>単位：円（税抜）</t>
    <rPh sb="0" eb="2">
      <t>タンイ</t>
    </rPh>
    <rPh sb="3" eb="4">
      <t>エン</t>
    </rPh>
    <rPh sb="5" eb="6">
      <t>ゼイ</t>
    </rPh>
    <rPh sb="6" eb="7">
      <t>ヌ</t>
    </rPh>
    <phoneticPr fontId="2"/>
  </si>
  <si>
    <t>ex2</t>
  </si>
  <si>
    <t>台</t>
    <rPh sb="0" eb="1">
      <t>ダイ</t>
    </rPh>
    <phoneticPr fontId="2"/>
  </si>
  <si>
    <r>
      <t>(回線費5,400+プロバイダ1,200)*4+
(電話基本1,100)*2+
(追加チャネル7+7個14,000)+
(追加番号11+3個1,400)</t>
    </r>
    <r>
      <rPr>
        <b/>
        <sz val="8"/>
        <color auto="1"/>
        <rFont val="BIZ UDゴシック"/>
      </rPr>
      <t xml:space="preserve">
提案者にて回線調達する場合、左記の金額との差額を明細2に記載すること</t>
    </r>
    <rPh sb="1" eb="3">
      <t>カイセン</t>
    </rPh>
    <rPh sb="3" eb="4">
      <t>ヒ</t>
    </rPh>
    <rPh sb="26" eb="28">
      <t>デンワ</t>
    </rPh>
    <rPh sb="28" eb="30">
      <t>キホン</t>
    </rPh>
    <rPh sb="41" eb="43">
      <t>ツイカ</t>
    </rPh>
    <rPh sb="50" eb="51">
      <t>コ</t>
    </rPh>
    <rPh sb="61" eb="63">
      <t>ツイカ</t>
    </rPh>
    <rPh sb="63" eb="65">
      <t>バンゴウ</t>
    </rPh>
    <rPh sb="69" eb="70">
      <t>コ</t>
    </rPh>
    <phoneticPr fontId="2"/>
  </si>
  <si>
    <t>(様式6-1)</t>
    <rPh sb="1" eb="3">
      <t>ヨウシキ</t>
    </rPh>
    <phoneticPr fontId="2"/>
  </si>
  <si>
    <t>喜連川支所、氏家保健センタークラウドPBX導入業務</t>
  </si>
  <si>
    <t>会社・法人等名称</t>
    <rPh sb="0" eb="2">
      <t>カイシャ</t>
    </rPh>
    <rPh sb="3" eb="6">
      <t>ホウジントウ</t>
    </rPh>
    <rPh sb="6" eb="8">
      <t>メイショウ</t>
    </rPh>
    <phoneticPr fontId="2"/>
  </si>
  <si>
    <r>
      <t xml:space="preserve">(工事費20,000+契約料880)*4+
(追加電話番号11+3個9,800)+
アダプタ設定工事費4,800)*2
</t>
    </r>
    <r>
      <rPr>
        <b/>
        <sz val="8"/>
        <color auto="1"/>
        <rFont val="BIZ UDゴシック"/>
      </rPr>
      <t>提案者にて回線調達する場合、左記の金額との差額を明細1に記載すること</t>
    </r>
    <rPh sb="1" eb="4">
      <t>コウジヒ</t>
    </rPh>
    <rPh sb="11" eb="13">
      <t>ケイヤク</t>
    </rPh>
    <rPh sb="13" eb="14">
      <t>リョウ</t>
    </rPh>
    <rPh sb="23" eb="25">
      <t>ツイカ</t>
    </rPh>
    <rPh sb="25" eb="29">
      <t>デンワバンゴウ</t>
    </rPh>
    <rPh sb="33" eb="34">
      <t>コ</t>
    </rPh>
    <rPh sb="46" eb="48">
      <t>セッテイ</t>
    </rPh>
    <rPh sb="48" eb="51">
      <t>コウジヒ</t>
    </rPh>
    <rPh sb="60" eb="62">
      <t>テイアン</t>
    </rPh>
    <rPh sb="62" eb="63">
      <t>シャ</t>
    </rPh>
    <rPh sb="65" eb="67">
      <t>カイセン</t>
    </rPh>
    <rPh sb="67" eb="69">
      <t>チョウタツ</t>
    </rPh>
    <rPh sb="71" eb="73">
      <t>バアイ</t>
    </rPh>
    <rPh sb="74" eb="76">
      <t>サキ</t>
    </rPh>
    <rPh sb="77" eb="79">
      <t>キンガク</t>
    </rPh>
    <rPh sb="81" eb="83">
      <t>サガク</t>
    </rPh>
    <rPh sb="84" eb="86">
      <t>メイサイ</t>
    </rPh>
    <rPh sb="88" eb="90">
      <t>キサイ</t>
    </rPh>
    <phoneticPr fontId="2"/>
  </si>
  <si>
    <t>下記のとおり見積もります。</t>
    <rPh sb="0" eb="2">
      <t>カキ</t>
    </rPh>
    <rPh sb="6" eb="8">
      <t>ミツ</t>
    </rPh>
    <phoneticPr fontId="2"/>
  </si>
  <si>
    <t>クラウドPBX配下端末使用料56台</t>
    <rPh sb="7" eb="9">
      <t>ハイカ</t>
    </rPh>
    <rPh sb="9" eb="11">
      <t>タンマツ</t>
    </rPh>
    <rPh sb="11" eb="14">
      <t>シヨウリョウ</t>
    </rPh>
    <rPh sb="16" eb="17">
      <t>ダイ</t>
    </rPh>
    <phoneticPr fontId="2"/>
  </si>
  <si>
    <t>明細3:その他費用</t>
    <rPh sb="0" eb="2">
      <t>メイサイ</t>
    </rPh>
    <phoneticPr fontId="2"/>
  </si>
  <si>
    <t>標準回線費 合計</t>
    <rPh sb="0" eb="2">
      <t>ヒョウジュン</t>
    </rPh>
    <rPh sb="2" eb="4">
      <t>カイセン</t>
    </rPh>
    <rPh sb="4" eb="5">
      <t>ヒ</t>
    </rPh>
    <rPh sb="6" eb="8">
      <t>ゴウケイ</t>
    </rPh>
    <phoneticPr fontId="2"/>
  </si>
  <si>
    <t>ex1</t>
  </si>
  <si>
    <t>4拠点 初期費</t>
    <rPh sb="1" eb="3">
      <t>キョテン</t>
    </rPh>
    <rPh sb="4" eb="6">
      <t>ショキ</t>
    </rPh>
    <rPh sb="6" eb="7">
      <t>ヒ</t>
    </rPh>
    <phoneticPr fontId="2"/>
  </si>
  <si>
    <t>4拠点 月額</t>
    <rPh sb="1" eb="3">
      <t>キョテン</t>
    </rPh>
    <rPh sb="4" eb="6">
      <t>ゲツガク</t>
    </rPh>
    <phoneticPr fontId="2"/>
  </si>
  <si>
    <t>見積明細書</t>
  </si>
  <si>
    <t>標準回線費</t>
    <rPh sb="0" eb="2">
      <t>ヒョウジュン</t>
    </rPh>
    <rPh sb="2" eb="4">
      <t>カイセン</t>
    </rPh>
    <rPh sb="4" eb="5">
      <t>ヒ</t>
    </rPh>
    <phoneticPr fontId="2"/>
  </si>
  <si>
    <t>VoIPゲートウェイ設置</t>
    <rPh sb="10" eb="12">
      <t>セッチ</t>
    </rPh>
    <phoneticPr fontId="2"/>
  </si>
  <si>
    <t>スマートフォン用電話アプリ</t>
    <rPh sb="7" eb="8">
      <t>ヨウ</t>
    </rPh>
    <rPh sb="8" eb="10">
      <t>デンワ</t>
    </rPh>
    <phoneticPr fontId="2"/>
  </si>
  <si>
    <t>明細1～3+標準回線費 合計</t>
    <rPh sb="0" eb="2">
      <t>メイサイ</t>
    </rPh>
    <rPh sb="6" eb="8">
      <t>ヒョウジュン</t>
    </rPh>
    <rPh sb="8" eb="10">
      <t>カイセン</t>
    </rPh>
    <rPh sb="10" eb="11">
      <t>ヒ</t>
    </rPh>
    <rPh sb="12" eb="14">
      <t>ゴウケイ</t>
    </rPh>
    <phoneticPr fontId="2"/>
  </si>
  <si>
    <t>初期導入費</t>
    <rPh sb="0" eb="2">
      <t>ショキ</t>
    </rPh>
    <rPh sb="2" eb="4">
      <t>ドウニュウ</t>
    </rPh>
    <rPh sb="4" eb="5">
      <t>ヒ</t>
    </rPh>
    <phoneticPr fontId="2"/>
  </si>
  <si>
    <t>FAXゲートウェイ2台保守</t>
    <rPh sb="10" eb="11">
      <t>ダイ</t>
    </rPh>
    <rPh sb="11" eb="13">
      <t>ホシュ</t>
    </rPh>
    <phoneticPr fontId="2"/>
  </si>
  <si>
    <t>切替費</t>
    <rPh sb="0" eb="2">
      <t>キリカエ</t>
    </rPh>
    <rPh sb="2" eb="3">
      <t>ヒ</t>
    </rPh>
    <phoneticPr fontId="2"/>
  </si>
  <si>
    <t>研修、マニュアル作成費</t>
    <rPh sb="0" eb="2">
      <t>ケンシュウ</t>
    </rPh>
    <rPh sb="8" eb="10">
      <t>サクセイ</t>
    </rPh>
    <rPh sb="10" eb="11">
      <t>ヒ</t>
    </rPh>
    <phoneticPr fontId="2"/>
  </si>
  <si>
    <t>VoIPゲートウェイ2台保守</t>
    <rPh sb="11" eb="12">
      <t>ダイ</t>
    </rPh>
    <rPh sb="12" eb="14">
      <t>ホシュ</t>
    </rPh>
    <phoneticPr fontId="2"/>
  </si>
  <si>
    <t>VPNルーター設置</t>
    <rPh sb="7" eb="9">
      <t>セッチ</t>
    </rPh>
    <phoneticPr fontId="2"/>
  </si>
  <si>
    <t>VPNルーター4台保守</t>
    <rPh sb="8" eb="9">
      <t>ダイ</t>
    </rPh>
    <rPh sb="9" eb="11">
      <t>ホシュ</t>
    </rPh>
    <phoneticPr fontId="2"/>
  </si>
  <si>
    <t>諸経費</t>
    <rPh sb="0" eb="3">
      <t>ショケイヒ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</si>
</sst>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&quot;△ &quot;#,##0"/>
    <numFmt numFmtId="177" formatCode="#,##0_ "/>
  </numFmts>
  <fonts count="12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BIZ UDゴシック"/>
      <family val="3"/>
    </font>
    <font>
      <sz val="16"/>
      <color theme="1"/>
      <name val="BIZ UDゴシック"/>
      <family val="3"/>
    </font>
    <font>
      <sz val="10.5"/>
      <color theme="1"/>
      <name val="BIZ UDゴシック"/>
      <family val="3"/>
    </font>
    <font>
      <b/>
      <sz val="12"/>
      <color auto="1"/>
      <name val="BIZ UDゴシック"/>
      <family val="3"/>
    </font>
    <font>
      <sz val="12"/>
      <color auto="1"/>
      <name val="BIZ UDゴシック"/>
      <family val="3"/>
    </font>
    <font>
      <b/>
      <sz val="14"/>
      <color auto="1"/>
      <name val="BIZ UDゴシック"/>
      <family val="3"/>
    </font>
    <font>
      <sz val="10.5"/>
      <color auto="1"/>
      <name val="BIZ UDゴシック"/>
      <family val="3"/>
    </font>
    <font>
      <b/>
      <sz val="10.5"/>
      <color auto="1"/>
      <name val="BIZ UDゴシック"/>
      <family val="3"/>
    </font>
    <font>
      <sz val="8"/>
      <color auto="1"/>
      <name val="BIZ UD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176" fontId="4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77" fontId="3" fillId="0" borderId="0" xfId="0" applyNumberFormat="1" applyFont="1" applyAlignment="1">
      <alignment horizontal="left"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0" fontId="6" fillId="2" borderId="3" xfId="1" applyFont="1" applyFill="1" applyBorder="1" applyAlignment="1">
      <alignment horizontal="center"/>
    </xf>
    <xf numFmtId="0" fontId="5" fillId="0" borderId="4" xfId="0" applyFont="1" applyBorder="1" applyAlignment="1">
      <alignment vertical="center"/>
    </xf>
    <xf numFmtId="177" fontId="7" fillId="3" borderId="5" xfId="1" applyNumberFormat="1" applyFont="1" applyFill="1" applyBorder="1" applyAlignment="1">
      <alignment horizontal="center" wrapText="1"/>
    </xf>
    <xf numFmtId="0" fontId="6" fillId="2" borderId="6" xfId="1" applyFont="1" applyFill="1" applyBorder="1" applyAlignment="1">
      <alignment horizontal="center"/>
    </xf>
    <xf numFmtId="0" fontId="5" fillId="0" borderId="7" xfId="0" applyFont="1" applyBorder="1" applyAlignment="1">
      <alignment vertical="center"/>
    </xf>
    <xf numFmtId="177" fontId="7" fillId="3" borderId="8" xfId="1" applyNumberFormat="1" applyFont="1" applyFill="1" applyBorder="1" applyAlignment="1">
      <alignment horizontal="center" wrapText="1"/>
    </xf>
    <xf numFmtId="177" fontId="8" fillId="4" borderId="9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9" fillId="0" borderId="10" xfId="1" applyFont="1" applyBorder="1" applyAlignment="1">
      <alignment horizontal="center"/>
    </xf>
    <xf numFmtId="0" fontId="6" fillId="2" borderId="11" xfId="1" applyFont="1" applyFill="1" applyBorder="1" applyAlignment="1">
      <alignment horizontal="center"/>
    </xf>
    <xf numFmtId="177" fontId="9" fillId="0" borderId="12" xfId="1" applyNumberFormat="1" applyFont="1" applyBorder="1" applyAlignment="1">
      <alignment vertical="center" wrapText="1"/>
    </xf>
    <xf numFmtId="177" fontId="7" fillId="3" borderId="13" xfId="1" applyNumberFormat="1" applyFont="1" applyFill="1" applyBorder="1" applyAlignment="1">
      <alignment horizontal="center" wrapText="1"/>
    </xf>
    <xf numFmtId="177" fontId="9" fillId="0" borderId="13" xfId="1" applyNumberFormat="1" applyFont="1" applyBorder="1" applyAlignment="1">
      <alignment vertical="center" wrapText="1"/>
    </xf>
    <xf numFmtId="0" fontId="6" fillId="2" borderId="14" xfId="1" applyFont="1" applyFill="1" applyBorder="1" applyAlignment="1">
      <alignment horizontal="center"/>
    </xf>
    <xf numFmtId="177" fontId="9" fillId="0" borderId="15" xfId="1" applyNumberFormat="1" applyFont="1" applyBorder="1" applyAlignment="1">
      <alignment vertical="center" wrapText="1"/>
    </xf>
    <xf numFmtId="177" fontId="7" fillId="3" borderId="16" xfId="1" applyNumberFormat="1" applyFont="1" applyFill="1" applyBorder="1" applyAlignment="1">
      <alignment horizontal="center" wrapText="1"/>
    </xf>
    <xf numFmtId="177" fontId="8" fillId="4" borderId="17" xfId="1" applyNumberFormat="1" applyFont="1" applyFill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9" fillId="0" borderId="18" xfId="1" applyFont="1" applyBorder="1" applyAlignment="1">
      <alignment horizontal="center"/>
    </xf>
    <xf numFmtId="177" fontId="9" fillId="0" borderId="19" xfId="1" applyNumberFormat="1" applyFont="1" applyBorder="1" applyAlignment="1">
      <alignment horizontal="right" vertical="center" wrapText="1"/>
    </xf>
    <xf numFmtId="177" fontId="9" fillId="0" borderId="13" xfId="1" applyNumberFormat="1" applyFont="1" applyBorder="1" applyAlignment="1">
      <alignment horizontal="right" vertical="center" wrapText="1"/>
    </xf>
    <xf numFmtId="177" fontId="9" fillId="0" borderId="20" xfId="1" applyNumberFormat="1" applyFont="1" applyBorder="1" applyAlignment="1">
      <alignment horizontal="right" vertical="center" wrapText="1"/>
    </xf>
    <xf numFmtId="0" fontId="9" fillId="0" borderId="21" xfId="1" applyFont="1" applyBorder="1" applyAlignment="1">
      <alignment horizontal="center"/>
    </xf>
    <xf numFmtId="177" fontId="9" fillId="0" borderId="22" xfId="1" applyNumberFormat="1" applyFont="1" applyBorder="1" applyAlignment="1">
      <alignment vertical="center" wrapText="1"/>
    </xf>
    <xf numFmtId="177" fontId="7" fillId="3" borderId="23" xfId="1" applyNumberFormat="1" applyFont="1" applyFill="1" applyBorder="1" applyAlignment="1">
      <alignment horizontal="center" wrapText="1"/>
    </xf>
    <xf numFmtId="177" fontId="9" fillId="0" borderId="23" xfId="1" applyNumberFormat="1" applyFont="1" applyBorder="1" applyAlignment="1">
      <alignment vertical="center" wrapText="1"/>
    </xf>
    <xf numFmtId="177" fontId="9" fillId="0" borderId="24" xfId="1" applyNumberFormat="1" applyFont="1" applyBorder="1" applyAlignment="1">
      <alignment vertical="center" wrapText="1"/>
    </xf>
    <xf numFmtId="177" fontId="7" fillId="3" borderId="25" xfId="1" applyNumberFormat="1" applyFont="1" applyFill="1" applyBorder="1" applyAlignment="1">
      <alignment horizontal="center" wrapText="1"/>
    </xf>
    <xf numFmtId="0" fontId="5" fillId="0" borderId="0" xfId="0" applyFont="1" applyAlignment="1">
      <alignment horizontal="right" vertical="center"/>
    </xf>
    <xf numFmtId="0" fontId="9" fillId="0" borderId="14" xfId="1" applyFont="1" applyBorder="1" applyAlignment="1">
      <alignment horizontal="center" wrapText="1"/>
    </xf>
    <xf numFmtId="177" fontId="9" fillId="3" borderId="16" xfId="1" applyNumberFormat="1" applyFont="1" applyFill="1" applyBorder="1" applyAlignment="1">
      <alignment vertical="center"/>
    </xf>
    <xf numFmtId="177" fontId="10" fillId="3" borderId="13" xfId="1" applyNumberFormat="1" applyFont="1" applyFill="1" applyBorder="1"/>
    <xf numFmtId="177" fontId="9" fillId="3" borderId="26" xfId="1" applyNumberFormat="1" applyFont="1" applyFill="1" applyBorder="1" applyAlignment="1">
      <alignment vertical="center"/>
    </xf>
    <xf numFmtId="177" fontId="9" fillId="3" borderId="25" xfId="1" applyNumberFormat="1" applyFont="1" applyFill="1" applyBorder="1" applyAlignment="1">
      <alignment vertical="center"/>
    </xf>
    <xf numFmtId="177" fontId="8" fillId="4" borderId="27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9" fillId="0" borderId="28" xfId="1" applyFont="1" applyFill="1" applyBorder="1" applyAlignment="1">
      <alignment horizontal="center" wrapText="1"/>
    </xf>
    <xf numFmtId="0" fontId="6" fillId="0" borderId="28" xfId="1" applyFont="1" applyFill="1" applyBorder="1" applyAlignment="1">
      <alignment horizontal="center"/>
    </xf>
    <xf numFmtId="177" fontId="9" fillId="0" borderId="28" xfId="1" applyNumberFormat="1" applyFont="1" applyFill="1" applyBorder="1" applyAlignment="1">
      <alignment vertical="top"/>
    </xf>
    <xf numFmtId="177" fontId="10" fillId="0" borderId="28" xfId="1" applyNumberFormat="1" applyFont="1" applyFill="1" applyBorder="1" applyAlignment="1">
      <alignment vertical="top"/>
    </xf>
    <xf numFmtId="0" fontId="6" fillId="0" borderId="28" xfId="1" applyFont="1" applyFill="1" applyBorder="1" applyAlignment="1">
      <alignment horizontal="center" vertical="top"/>
    </xf>
    <xf numFmtId="177" fontId="11" fillId="0" borderId="28" xfId="1" applyNumberFormat="1" applyFont="1" applyFill="1" applyBorder="1" applyAlignment="1">
      <alignment vertical="top" wrapText="1"/>
    </xf>
    <xf numFmtId="177" fontId="10" fillId="0" borderId="28" xfId="1" applyNumberFormat="1" applyFont="1" applyFill="1" applyBorder="1"/>
    <xf numFmtId="177" fontId="8" fillId="0" borderId="28" xfId="1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6</xdr:col>
      <xdr:colOff>82550</xdr:colOff>
      <xdr:row>0</xdr:row>
      <xdr:rowOff>95250</xdr:rowOff>
    </xdr:from>
    <xdr:ext cx="1539240" cy="587375"/>
    <xdr:sp macro="" textlink="">
      <xdr:nvSpPr>
        <xdr:cNvPr id="2" name="テキスト ボックス 1"/>
        <xdr:cNvSpPr txBox="1"/>
      </xdr:nvSpPr>
      <xdr:spPr>
        <a:xfrm>
          <a:off x="5445125" y="95250"/>
          <a:ext cx="1539240" cy="5873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/>
        <a:lstStyle/>
        <a:p>
          <a:r>
            <a:rPr kumimoji="1" lang="ja-JP" altLang="en-US" sz="3600" b="1">
              <a:solidFill>
                <a:srgbClr val="FF0000"/>
              </a:solidFill>
              <a:latin typeface="BIZ UDゴシック"/>
              <a:ea typeface="BIZ UDゴシック"/>
            </a:rPr>
            <a:t>記入例</a:t>
          </a:r>
          <a:endParaRPr kumimoji="1" lang="ja-JP" altLang="en-US" sz="3600">
            <a:solidFill>
              <a:srgbClr val="FF0000"/>
            </a:solidFill>
            <a:latin typeface="BIZ UDゴシック"/>
            <a:ea typeface="BIZ UD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2"/>
  <sheetViews>
    <sheetView tabSelected="1" view="pageBreakPreview" zoomScale="130" zoomScaleSheetLayoutView="130" workbookViewId="0">
      <selection activeCell="E9" sqref="E9"/>
    </sheetView>
  </sheetViews>
  <sheetFormatPr defaultRowHeight="13.5"/>
  <cols>
    <col min="1" max="3" width="9" style="1" customWidth="1"/>
    <col min="4" max="4" width="16.25" style="1" customWidth="1"/>
    <col min="5" max="7" width="9" style="1" customWidth="1"/>
    <col min="8" max="8" width="5.875" style="1" customWidth="1"/>
    <col min="9" max="9" width="9.75" style="1" customWidth="1"/>
    <col min="10" max="10" width="6.875" style="1" customWidth="1"/>
    <col min="11" max="16384" width="9" style="1" customWidth="1"/>
  </cols>
  <sheetData>
    <row r="1" spans="1:9">
      <c r="A1" s="1" t="s">
        <v>36</v>
      </c>
    </row>
    <row r="4" spans="1:9" ht="18.75">
      <c r="A4" s="2" t="s">
        <v>26</v>
      </c>
      <c r="B4" s="2"/>
      <c r="C4" s="2"/>
      <c r="D4" s="2"/>
      <c r="E4" s="2"/>
      <c r="F4" s="2"/>
      <c r="G4" s="2"/>
      <c r="H4" s="2"/>
      <c r="I4" s="2"/>
    </row>
    <row r="5" spans="1:9" ht="18.75">
      <c r="A5" s="2"/>
      <c r="B5" s="2"/>
      <c r="C5" s="2"/>
      <c r="D5" s="2"/>
      <c r="E5" s="2"/>
      <c r="F5" s="2"/>
      <c r="G5" s="2"/>
      <c r="H5" s="2"/>
      <c r="I5" s="2"/>
    </row>
    <row r="7" spans="1:9" ht="18.75" customHeight="1">
      <c r="A7" s="1" t="s">
        <v>15</v>
      </c>
    </row>
    <row r="8" spans="1:9" ht="18.75" customHeight="1"/>
    <row r="9" spans="1:9" ht="18.75" customHeight="1">
      <c r="D9" s="6" t="s">
        <v>1</v>
      </c>
      <c r="E9" s="6"/>
      <c r="F9" s="6"/>
      <c r="G9" s="6"/>
      <c r="H9" s="6"/>
      <c r="I9" s="6"/>
    </row>
    <row r="10" spans="1:9" ht="18.75" customHeight="1"/>
    <row r="11" spans="1:9" ht="18.75" customHeight="1">
      <c r="D11" s="6" t="s">
        <v>38</v>
      </c>
      <c r="E11" s="6"/>
      <c r="F11" s="6"/>
      <c r="G11" s="6"/>
      <c r="H11" s="6"/>
      <c r="I11" s="6"/>
    </row>
    <row r="12" spans="1:9" ht="18.75" customHeight="1"/>
    <row r="13" spans="1:9" ht="18.75" customHeight="1">
      <c r="D13" s="6" t="s">
        <v>3</v>
      </c>
      <c r="E13" s="6"/>
      <c r="F13" s="6"/>
      <c r="G13" s="6"/>
      <c r="H13" s="6"/>
      <c r="I13" s="11" t="s">
        <v>12</v>
      </c>
    </row>
    <row r="14" spans="1:9" ht="18.75" customHeight="1"/>
    <row r="15" spans="1:9" ht="18.75" customHeight="1"/>
    <row r="16" spans="1:9" ht="23.25" customHeight="1">
      <c r="B16" s="1" t="s">
        <v>40</v>
      </c>
    </row>
    <row r="17" spans="1:9" ht="23.25" customHeight="1"/>
    <row r="18" spans="1:9" ht="18.75">
      <c r="A18" s="3" t="s">
        <v>2</v>
      </c>
      <c r="B18" s="4" t="s">
        <v>37</v>
      </c>
      <c r="C18" s="4"/>
      <c r="D18" s="4"/>
      <c r="E18" s="4"/>
      <c r="F18" s="4"/>
      <c r="G18" s="4"/>
      <c r="H18" s="4"/>
      <c r="I18" s="4"/>
    </row>
    <row r="20" spans="1:9" ht="29.25" customHeight="1">
      <c r="C20" s="5" t="s">
        <v>0</v>
      </c>
      <c r="D20" s="7">
        <f>'様式6-2_明細'!F36</f>
        <v>2742600</v>
      </c>
      <c r="E20" s="7"/>
      <c r="F20" s="7"/>
      <c r="G20" s="7"/>
      <c r="H20" s="10" t="s">
        <v>6</v>
      </c>
    </row>
    <row r="21" spans="1:9" ht="27.75" customHeight="1">
      <c r="D21" s="1" t="s">
        <v>8</v>
      </c>
    </row>
    <row r="22" spans="1:9">
      <c r="E22" s="8" t="s">
        <v>25</v>
      </c>
      <c r="F22" s="8"/>
      <c r="G22" s="9" t="str">
        <f>IF(D20="","",TEXT(D20*1.08,"#,###"))&amp;"円)"</f>
        <v>2,962,008円)</v>
      </c>
      <c r="H22" s="9"/>
      <c r="I22" s="9"/>
    </row>
    <row r="26" spans="1:9" ht="18.75" customHeight="1"/>
    <row r="27" spans="1:9" ht="18.75" customHeight="1"/>
  </sheetData>
  <mergeCells count="5">
    <mergeCell ref="A4:I4"/>
    <mergeCell ref="B18:I18"/>
    <mergeCell ref="D20:G20"/>
    <mergeCell ref="E22:F22"/>
    <mergeCell ref="G22:I22"/>
  </mergeCells>
  <phoneticPr fontId="2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37"/>
  <sheetViews>
    <sheetView view="pageBreakPreview" zoomScale="130" zoomScaleSheetLayoutView="130" workbookViewId="0">
      <selection activeCell="A36" sqref="A36:E36"/>
    </sheetView>
  </sheetViews>
  <sheetFormatPr defaultRowHeight="12.75"/>
  <cols>
    <col min="1" max="1" width="4.25" style="12" bestFit="1" customWidth="1"/>
    <col min="2" max="2" width="16.375" style="12" bestFit="1" customWidth="1"/>
    <col min="3" max="3" width="9" style="12" bestFit="1" customWidth="1"/>
    <col min="4" max="4" width="5.25" style="12" bestFit="1" customWidth="1"/>
    <col min="5" max="5" width="13.875" style="12" customWidth="1"/>
    <col min="6" max="6" width="20" style="12" bestFit="1" customWidth="1"/>
    <col min="7" max="7" width="22.125" style="12" customWidth="1"/>
    <col min="8" max="16384" width="9" style="12" customWidth="1"/>
  </cols>
  <sheetData>
    <row r="1" spans="1:7">
      <c r="A1" s="13" t="s">
        <v>28</v>
      </c>
      <c r="B1" s="13"/>
      <c r="C1" s="13" t="s">
        <v>47</v>
      </c>
      <c r="D1" s="13"/>
      <c r="E1" s="13"/>
      <c r="F1" s="13"/>
      <c r="G1" s="13"/>
    </row>
    <row r="2" spans="1:7" ht="22.5" customHeight="1">
      <c r="B2" s="22" t="s">
        <v>22</v>
      </c>
      <c r="C2" s="22"/>
      <c r="D2" s="22"/>
      <c r="E2" s="22"/>
      <c r="F2" s="43" t="s">
        <v>32</v>
      </c>
      <c r="G2" s="50"/>
    </row>
    <row r="3" spans="1:7">
      <c r="A3" s="14" t="s">
        <v>21</v>
      </c>
      <c r="B3" s="23" t="s">
        <v>11</v>
      </c>
      <c r="C3" s="23" t="s">
        <v>13</v>
      </c>
      <c r="D3" s="33" t="s">
        <v>23</v>
      </c>
      <c r="E3" s="37" t="s">
        <v>9</v>
      </c>
      <c r="F3" s="44" t="s">
        <v>27</v>
      </c>
      <c r="G3" s="51" t="s">
        <v>31</v>
      </c>
    </row>
    <row r="4" spans="1:7" ht="14.25">
      <c r="A4" s="15" t="s">
        <v>20</v>
      </c>
      <c r="B4" s="24"/>
      <c r="C4" s="24"/>
      <c r="D4" s="24"/>
      <c r="E4" s="24"/>
      <c r="F4" s="24"/>
      <c r="G4" s="52"/>
    </row>
    <row r="5" spans="1:7">
      <c r="A5" s="16">
        <v>1</v>
      </c>
      <c r="B5" s="25"/>
      <c r="C5" s="25"/>
      <c r="D5" s="34"/>
      <c r="E5" s="38"/>
      <c r="F5" s="45">
        <f t="shared" ref="F5:F14" si="0">C5*E5</f>
        <v>0</v>
      </c>
      <c r="G5" s="53"/>
    </row>
    <row r="6" spans="1:7">
      <c r="A6" s="16">
        <v>2</v>
      </c>
      <c r="B6" s="25"/>
      <c r="C6" s="25"/>
      <c r="D6" s="34"/>
      <c r="E6" s="38"/>
      <c r="F6" s="45">
        <f t="shared" si="0"/>
        <v>0</v>
      </c>
      <c r="G6" s="53"/>
    </row>
    <row r="7" spans="1:7">
      <c r="A7" s="16">
        <v>3</v>
      </c>
      <c r="B7" s="25"/>
      <c r="C7" s="25"/>
      <c r="D7" s="34"/>
      <c r="E7" s="38"/>
      <c r="F7" s="45">
        <f t="shared" si="0"/>
        <v>0</v>
      </c>
      <c r="G7" s="53"/>
    </row>
    <row r="8" spans="1:7">
      <c r="A8" s="16">
        <v>4</v>
      </c>
      <c r="B8" s="25"/>
      <c r="C8" s="25"/>
      <c r="D8" s="34"/>
      <c r="E8" s="38"/>
      <c r="F8" s="45">
        <f t="shared" si="0"/>
        <v>0</v>
      </c>
      <c r="G8" s="53"/>
    </row>
    <row r="9" spans="1:7">
      <c r="A9" s="16">
        <v>5</v>
      </c>
      <c r="B9" s="25"/>
      <c r="C9" s="25"/>
      <c r="D9" s="34"/>
      <c r="E9" s="38"/>
      <c r="F9" s="45">
        <f t="shared" si="0"/>
        <v>0</v>
      </c>
      <c r="G9" s="53"/>
    </row>
    <row r="10" spans="1:7">
      <c r="A10" s="16">
        <v>6</v>
      </c>
      <c r="B10" s="25"/>
      <c r="C10" s="25"/>
      <c r="D10" s="34"/>
      <c r="E10" s="38"/>
      <c r="F10" s="45">
        <f t="shared" si="0"/>
        <v>0</v>
      </c>
      <c r="G10" s="53"/>
    </row>
    <row r="11" spans="1:7">
      <c r="A11" s="16">
        <v>7</v>
      </c>
      <c r="B11" s="25"/>
      <c r="C11" s="25"/>
      <c r="D11" s="34"/>
      <c r="E11" s="38"/>
      <c r="F11" s="45">
        <f t="shared" si="0"/>
        <v>0</v>
      </c>
      <c r="G11" s="53"/>
    </row>
    <row r="12" spans="1:7">
      <c r="A12" s="16">
        <v>8</v>
      </c>
      <c r="B12" s="25"/>
      <c r="C12" s="25"/>
      <c r="D12" s="34"/>
      <c r="E12" s="38"/>
      <c r="F12" s="45">
        <f t="shared" si="0"/>
        <v>0</v>
      </c>
      <c r="G12" s="53"/>
    </row>
    <row r="13" spans="1:7">
      <c r="A13" s="16">
        <v>9</v>
      </c>
      <c r="B13" s="25"/>
      <c r="C13" s="25"/>
      <c r="D13" s="34"/>
      <c r="E13" s="38"/>
      <c r="F13" s="45">
        <f t="shared" si="0"/>
        <v>0</v>
      </c>
      <c r="G13" s="53"/>
    </row>
    <row r="14" spans="1:7">
      <c r="A14" s="16">
        <v>10</v>
      </c>
      <c r="B14" s="25"/>
      <c r="C14" s="25"/>
      <c r="D14" s="34"/>
      <c r="E14" s="38"/>
      <c r="F14" s="45">
        <f t="shared" si="0"/>
        <v>0</v>
      </c>
      <c r="G14" s="53"/>
    </row>
    <row r="15" spans="1:7" ht="13.5" customHeight="1">
      <c r="A15" s="17" t="s">
        <v>16</v>
      </c>
      <c r="B15" s="26"/>
      <c r="C15" s="26"/>
      <c r="D15" s="26"/>
      <c r="E15" s="39"/>
      <c r="F15" s="46">
        <f>SUM(F5:F9)</f>
        <v>0</v>
      </c>
      <c r="G15" s="54"/>
    </row>
    <row r="16" spans="1:7" ht="14.25">
      <c r="A16" s="15" t="s">
        <v>7</v>
      </c>
      <c r="B16" s="24"/>
      <c r="C16" s="24"/>
      <c r="D16" s="24"/>
      <c r="E16" s="24"/>
      <c r="F16" s="24"/>
      <c r="G16" s="55"/>
    </row>
    <row r="17" spans="1:7">
      <c r="A17" s="16">
        <v>11</v>
      </c>
      <c r="B17" s="25"/>
      <c r="C17" s="25"/>
      <c r="D17" s="34"/>
      <c r="E17" s="38"/>
      <c r="F17" s="45">
        <f t="shared" ref="F17:F26" si="1">C17*E17</f>
        <v>0</v>
      </c>
      <c r="G17" s="53"/>
    </row>
    <row r="18" spans="1:7">
      <c r="A18" s="16">
        <v>12</v>
      </c>
      <c r="B18" s="25"/>
      <c r="C18" s="25"/>
      <c r="D18" s="34"/>
      <c r="E18" s="38"/>
      <c r="F18" s="45">
        <f t="shared" si="1"/>
        <v>0</v>
      </c>
      <c r="G18" s="53"/>
    </row>
    <row r="19" spans="1:7" ht="14.25" customHeight="1">
      <c r="A19" s="16">
        <v>13</v>
      </c>
      <c r="B19" s="25"/>
      <c r="C19" s="25"/>
      <c r="D19" s="34"/>
      <c r="E19" s="38"/>
      <c r="F19" s="45">
        <f t="shared" si="1"/>
        <v>0</v>
      </c>
      <c r="G19" s="53"/>
    </row>
    <row r="20" spans="1:7" ht="14.25" customHeight="1">
      <c r="A20" s="16">
        <v>14</v>
      </c>
      <c r="B20" s="25"/>
      <c r="C20" s="25"/>
      <c r="D20" s="34"/>
      <c r="E20" s="38"/>
      <c r="F20" s="45">
        <f t="shared" si="1"/>
        <v>0</v>
      </c>
      <c r="G20" s="53"/>
    </row>
    <row r="21" spans="1:7">
      <c r="A21" s="16">
        <v>15</v>
      </c>
      <c r="B21" s="25"/>
      <c r="C21" s="25"/>
      <c r="D21" s="34"/>
      <c r="E21" s="38"/>
      <c r="F21" s="45">
        <f t="shared" si="1"/>
        <v>0</v>
      </c>
      <c r="G21" s="53"/>
    </row>
    <row r="22" spans="1:7">
      <c r="A22" s="16">
        <v>16</v>
      </c>
      <c r="B22" s="25"/>
      <c r="C22" s="25"/>
      <c r="D22" s="34"/>
      <c r="E22" s="38"/>
      <c r="F22" s="45">
        <f t="shared" si="1"/>
        <v>0</v>
      </c>
      <c r="G22" s="53"/>
    </row>
    <row r="23" spans="1:7">
      <c r="A23" s="16">
        <v>17</v>
      </c>
      <c r="B23" s="25"/>
      <c r="C23" s="25"/>
      <c r="D23" s="34"/>
      <c r="E23" s="38"/>
      <c r="F23" s="45">
        <f t="shared" si="1"/>
        <v>0</v>
      </c>
      <c r="G23" s="53"/>
    </row>
    <row r="24" spans="1:7" ht="14.25" customHeight="1">
      <c r="A24" s="16">
        <v>18</v>
      </c>
      <c r="B24" s="25"/>
      <c r="C24" s="25"/>
      <c r="D24" s="34"/>
      <c r="E24" s="38"/>
      <c r="F24" s="45">
        <f t="shared" si="1"/>
        <v>0</v>
      </c>
      <c r="G24" s="53"/>
    </row>
    <row r="25" spans="1:7" ht="14.25" customHeight="1">
      <c r="A25" s="16">
        <v>19</v>
      </c>
      <c r="B25" s="27"/>
      <c r="C25" s="27"/>
      <c r="D25" s="35"/>
      <c r="E25" s="40"/>
      <c r="F25" s="45">
        <f t="shared" si="1"/>
        <v>0</v>
      </c>
      <c r="G25" s="53"/>
    </row>
    <row r="26" spans="1:7" ht="14.25" customHeight="1">
      <c r="A26" s="16">
        <v>20</v>
      </c>
      <c r="B26" s="27"/>
      <c r="C26" s="27"/>
      <c r="D26" s="35"/>
      <c r="E26" s="40"/>
      <c r="F26" s="45">
        <f t="shared" si="1"/>
        <v>0</v>
      </c>
      <c r="G26" s="53"/>
    </row>
    <row r="27" spans="1:7" ht="14.25" customHeight="1">
      <c r="A27" s="17" t="s">
        <v>18</v>
      </c>
      <c r="B27" s="26"/>
      <c r="C27" s="26"/>
      <c r="D27" s="26"/>
      <c r="E27" s="39"/>
      <c r="F27" s="46">
        <f>SUM(F17:F26)</f>
        <v>0</v>
      </c>
      <c r="G27" s="54"/>
    </row>
    <row r="28" spans="1:7" ht="14.25">
      <c r="A28" s="15" t="s">
        <v>42</v>
      </c>
      <c r="B28" s="24"/>
      <c r="C28" s="24"/>
      <c r="D28" s="24"/>
      <c r="E28" s="24"/>
      <c r="F28" s="24"/>
      <c r="G28" s="55"/>
    </row>
    <row r="29" spans="1:7" ht="14.25" customHeight="1">
      <c r="A29" s="16">
        <v>19</v>
      </c>
      <c r="B29" s="25"/>
      <c r="C29" s="25"/>
      <c r="D29" s="34"/>
      <c r="E29" s="38"/>
      <c r="F29" s="45">
        <f>C29*E29</f>
        <v>0</v>
      </c>
      <c r="G29" s="53"/>
    </row>
    <row r="30" spans="1:7" ht="14.25" customHeight="1">
      <c r="A30" s="16">
        <v>20</v>
      </c>
      <c r="B30" s="25"/>
      <c r="C30" s="25"/>
      <c r="D30" s="34"/>
      <c r="E30" s="38"/>
      <c r="F30" s="45">
        <f>C30*E30</f>
        <v>0</v>
      </c>
      <c r="G30" s="53"/>
    </row>
    <row r="31" spans="1:7" ht="14.25" customHeight="1">
      <c r="A31" s="17" t="s">
        <v>19</v>
      </c>
      <c r="B31" s="26"/>
      <c r="C31" s="26"/>
      <c r="D31" s="26"/>
      <c r="E31" s="39"/>
      <c r="F31" s="46">
        <f>SUM(F29:F30)</f>
        <v>0</v>
      </c>
      <c r="G31" s="54"/>
    </row>
    <row r="32" spans="1:7" ht="14.25">
      <c r="A32" s="18" t="s">
        <v>48</v>
      </c>
      <c r="B32" s="28"/>
      <c r="C32" s="28"/>
      <c r="D32" s="28"/>
      <c r="E32" s="28"/>
      <c r="F32" s="28"/>
      <c r="G32" s="55"/>
    </row>
    <row r="33" spans="1:7" ht="67.5">
      <c r="A33" s="19" t="s">
        <v>44</v>
      </c>
      <c r="B33" s="29" t="s">
        <v>45</v>
      </c>
      <c r="C33" s="29"/>
      <c r="D33" s="36"/>
      <c r="E33" s="41"/>
      <c r="F33" s="47">
        <f>((20000+800)*4)+(7700+4800)+(2100+4800)</f>
        <v>102600</v>
      </c>
      <c r="G33" s="56" t="s">
        <v>39</v>
      </c>
    </row>
    <row r="34" spans="1:7" ht="90">
      <c r="A34" s="16" t="s">
        <v>33</v>
      </c>
      <c r="B34" s="25" t="s">
        <v>46</v>
      </c>
      <c r="C34" s="25">
        <v>60</v>
      </c>
      <c r="D34" s="34" t="s">
        <v>29</v>
      </c>
      <c r="E34" s="38">
        <v>44000</v>
      </c>
      <c r="F34" s="48">
        <f>C34*E34</f>
        <v>2640000</v>
      </c>
      <c r="G34" s="56" t="s">
        <v>35</v>
      </c>
    </row>
    <row r="35" spans="1:7" ht="14.25" customHeight="1">
      <c r="A35" s="20" t="s">
        <v>43</v>
      </c>
      <c r="B35" s="30"/>
      <c r="C35" s="30"/>
      <c r="D35" s="30"/>
      <c r="E35" s="42"/>
      <c r="F35" s="46">
        <f>SUM(F33:F34)</f>
        <v>2742600</v>
      </c>
      <c r="G35" s="57"/>
    </row>
    <row r="36" spans="1:7" ht="17.25">
      <c r="A36" s="21" t="s">
        <v>51</v>
      </c>
      <c r="B36" s="31"/>
      <c r="C36" s="31"/>
      <c r="D36" s="31"/>
      <c r="E36" s="31"/>
      <c r="F36" s="49">
        <f>F15+F27+F31+F35</f>
        <v>2742600</v>
      </c>
      <c r="G36" s="58"/>
    </row>
    <row r="37" spans="1:7">
      <c r="B37" s="32"/>
      <c r="C37" s="32"/>
      <c r="D37" s="32"/>
      <c r="E37" s="32"/>
      <c r="F37" s="32"/>
      <c r="G37" s="32"/>
    </row>
  </sheetData>
  <mergeCells count="12">
    <mergeCell ref="A1:B1"/>
    <mergeCell ref="C1:F1"/>
    <mergeCell ref="B2:E2"/>
    <mergeCell ref="A4:F4"/>
    <mergeCell ref="A15:E15"/>
    <mergeCell ref="A16:F16"/>
    <mergeCell ref="A27:E27"/>
    <mergeCell ref="A28:F28"/>
    <mergeCell ref="A31:E31"/>
    <mergeCell ref="A32:F32"/>
    <mergeCell ref="A35:E35"/>
    <mergeCell ref="A36:E36"/>
  </mergeCells>
  <phoneticPr fontId="2"/>
  <pageMargins left="0.70866141732283472" right="0.39370078740157483" top="0.74803149606299213" bottom="0.47244094488188976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37"/>
  <sheetViews>
    <sheetView view="pageBreakPreview" zoomScale="130" zoomScaleSheetLayoutView="130" workbookViewId="0">
      <selection activeCell="F41" sqref="F41"/>
    </sheetView>
  </sheetViews>
  <sheetFormatPr defaultRowHeight="12.75"/>
  <cols>
    <col min="1" max="1" width="4.25" style="12" bestFit="1" customWidth="1"/>
    <col min="2" max="2" width="28.25" style="12" customWidth="1"/>
    <col min="3" max="3" width="6.625" style="12" customWidth="1"/>
    <col min="4" max="4" width="5.25" style="12" bestFit="1" customWidth="1"/>
    <col min="5" max="5" width="10.875" style="12" customWidth="1"/>
    <col min="6" max="6" width="15.125" style="12" customWidth="1"/>
    <col min="7" max="7" width="22.125" style="12" customWidth="1"/>
    <col min="8" max="16384" width="9" style="12" customWidth="1"/>
  </cols>
  <sheetData>
    <row r="1" spans="1:7">
      <c r="A1" s="13" t="s">
        <v>28</v>
      </c>
      <c r="B1" s="13"/>
      <c r="C1" s="13" t="s">
        <v>47</v>
      </c>
      <c r="D1" s="13"/>
      <c r="E1" s="13"/>
      <c r="F1" s="13"/>
      <c r="G1" s="13"/>
    </row>
    <row r="2" spans="1:7">
      <c r="B2" s="22" t="s">
        <v>22</v>
      </c>
      <c r="C2" s="22"/>
      <c r="D2" s="22"/>
      <c r="E2" s="22"/>
      <c r="F2" s="43" t="s">
        <v>32</v>
      </c>
      <c r="G2" s="50"/>
    </row>
    <row r="3" spans="1:7">
      <c r="A3" s="14" t="s">
        <v>21</v>
      </c>
      <c r="B3" s="23" t="s">
        <v>11</v>
      </c>
      <c r="C3" s="23" t="s">
        <v>13</v>
      </c>
      <c r="D3" s="33" t="s">
        <v>23</v>
      </c>
      <c r="E3" s="37" t="s">
        <v>9</v>
      </c>
      <c r="F3" s="44" t="s">
        <v>27</v>
      </c>
      <c r="G3" s="51" t="s">
        <v>31</v>
      </c>
    </row>
    <row r="4" spans="1:7" ht="14.25">
      <c r="A4" s="15" t="s">
        <v>20</v>
      </c>
      <c r="B4" s="24"/>
      <c r="C4" s="24"/>
      <c r="D4" s="24"/>
      <c r="E4" s="24"/>
      <c r="F4" s="24"/>
      <c r="G4" s="52"/>
    </row>
    <row r="5" spans="1:7">
      <c r="A5" s="16">
        <v>1</v>
      </c>
      <c r="B5" s="25" t="s">
        <v>57</v>
      </c>
      <c r="C5" s="25">
        <v>4</v>
      </c>
      <c r="D5" s="34" t="s">
        <v>34</v>
      </c>
      <c r="E5" s="38">
        <v>50000</v>
      </c>
      <c r="F5" s="45">
        <f t="shared" ref="F5:F14" si="0">C5*E5</f>
        <v>200000</v>
      </c>
      <c r="G5" s="53"/>
    </row>
    <row r="6" spans="1:7">
      <c r="A6" s="16">
        <v>2</v>
      </c>
      <c r="B6" s="25" t="s">
        <v>49</v>
      </c>
      <c r="C6" s="25">
        <v>2</v>
      </c>
      <c r="D6" s="34" t="s">
        <v>34</v>
      </c>
      <c r="E6" s="38">
        <v>50000</v>
      </c>
      <c r="F6" s="45">
        <f t="shared" si="0"/>
        <v>100000</v>
      </c>
      <c r="G6" s="53"/>
    </row>
    <row r="7" spans="1:7">
      <c r="A7" s="16">
        <v>3</v>
      </c>
      <c r="B7" s="25" t="s">
        <v>5</v>
      </c>
      <c r="C7" s="25">
        <v>2</v>
      </c>
      <c r="D7" s="34" t="s">
        <v>34</v>
      </c>
      <c r="E7" s="38">
        <v>50000</v>
      </c>
      <c r="F7" s="45">
        <f t="shared" si="0"/>
        <v>100000</v>
      </c>
      <c r="G7" s="53"/>
    </row>
    <row r="8" spans="1:7">
      <c r="A8" s="16">
        <v>4</v>
      </c>
      <c r="B8" s="25" t="s">
        <v>10</v>
      </c>
      <c r="C8" s="25">
        <v>51</v>
      </c>
      <c r="D8" s="34" t="s">
        <v>34</v>
      </c>
      <c r="E8" s="38">
        <v>30000</v>
      </c>
      <c r="F8" s="45">
        <f t="shared" si="0"/>
        <v>1530000</v>
      </c>
      <c r="G8" s="53"/>
    </row>
    <row r="9" spans="1:7">
      <c r="A9" s="16">
        <v>5</v>
      </c>
      <c r="B9" s="25" t="s">
        <v>50</v>
      </c>
      <c r="C9" s="25">
        <v>4</v>
      </c>
      <c r="D9" s="34" t="s">
        <v>34</v>
      </c>
      <c r="E9" s="38">
        <v>10000</v>
      </c>
      <c r="F9" s="45">
        <f t="shared" si="0"/>
        <v>40000</v>
      </c>
      <c r="G9" s="53"/>
    </row>
    <row r="10" spans="1:7">
      <c r="A10" s="16">
        <v>6</v>
      </c>
      <c r="B10" s="25" t="s">
        <v>52</v>
      </c>
      <c r="C10" s="25">
        <v>1</v>
      </c>
      <c r="D10" s="34" t="s">
        <v>30</v>
      </c>
      <c r="E10" s="38">
        <v>1000000</v>
      </c>
      <c r="F10" s="45">
        <f t="shared" si="0"/>
        <v>1000000</v>
      </c>
      <c r="G10" s="53"/>
    </row>
    <row r="11" spans="1:7">
      <c r="A11" s="16">
        <v>7</v>
      </c>
      <c r="B11" s="25" t="s">
        <v>54</v>
      </c>
      <c r="C11" s="25">
        <v>1</v>
      </c>
      <c r="D11" s="34" t="s">
        <v>30</v>
      </c>
      <c r="E11" s="38">
        <v>1500000</v>
      </c>
      <c r="F11" s="45">
        <f t="shared" si="0"/>
        <v>1500000</v>
      </c>
      <c r="G11" s="53"/>
    </row>
    <row r="12" spans="1:7">
      <c r="A12" s="16">
        <v>8</v>
      </c>
      <c r="B12" s="25" t="s">
        <v>4</v>
      </c>
      <c r="C12" s="25">
        <v>1</v>
      </c>
      <c r="D12" s="34" t="s">
        <v>30</v>
      </c>
      <c r="E12" s="38">
        <v>1000000</v>
      </c>
      <c r="F12" s="45">
        <f t="shared" si="0"/>
        <v>1000000</v>
      </c>
      <c r="G12" s="53"/>
    </row>
    <row r="13" spans="1:7">
      <c r="A13" s="16">
        <v>9</v>
      </c>
      <c r="B13" s="25" t="s">
        <v>55</v>
      </c>
      <c r="C13" s="25">
        <v>1</v>
      </c>
      <c r="D13" s="34" t="s">
        <v>30</v>
      </c>
      <c r="E13" s="38">
        <v>200000</v>
      </c>
      <c r="F13" s="45">
        <f t="shared" si="0"/>
        <v>200000</v>
      </c>
      <c r="G13" s="53"/>
    </row>
    <row r="14" spans="1:7">
      <c r="A14" s="16">
        <v>10</v>
      </c>
      <c r="B14" s="25"/>
      <c r="C14" s="25"/>
      <c r="D14" s="34"/>
      <c r="E14" s="38"/>
      <c r="F14" s="45">
        <f t="shared" si="0"/>
        <v>0</v>
      </c>
      <c r="G14" s="53"/>
    </row>
    <row r="15" spans="1:7" ht="14.25">
      <c r="A15" s="17" t="s">
        <v>16</v>
      </c>
      <c r="B15" s="26"/>
      <c r="C15" s="26"/>
      <c r="D15" s="26"/>
      <c r="E15" s="39"/>
      <c r="F15" s="46">
        <f>SUM(F5:F14)</f>
        <v>5670000</v>
      </c>
      <c r="G15" s="54"/>
    </row>
    <row r="16" spans="1:7" ht="14.25">
      <c r="A16" s="15" t="s">
        <v>7</v>
      </c>
      <c r="B16" s="24"/>
      <c r="C16" s="24"/>
      <c r="D16" s="24"/>
      <c r="E16" s="24"/>
      <c r="F16" s="24"/>
      <c r="G16" s="55"/>
    </row>
    <row r="17" spans="1:7">
      <c r="A17" s="16">
        <v>11</v>
      </c>
      <c r="B17" s="25" t="s">
        <v>17</v>
      </c>
      <c r="C17" s="25">
        <v>60</v>
      </c>
      <c r="D17" s="34" t="s">
        <v>29</v>
      </c>
      <c r="E17" s="38">
        <v>20000</v>
      </c>
      <c r="F17" s="45">
        <f t="shared" ref="F17:F26" si="1">C17*E17</f>
        <v>1200000</v>
      </c>
      <c r="G17" s="53"/>
    </row>
    <row r="18" spans="1:7">
      <c r="A18" s="16">
        <v>12</v>
      </c>
      <c r="B18" s="25" t="s">
        <v>41</v>
      </c>
      <c r="C18" s="25">
        <v>60</v>
      </c>
      <c r="D18" s="34" t="s">
        <v>29</v>
      </c>
      <c r="E18" s="38">
        <f>500*56</f>
        <v>28000</v>
      </c>
      <c r="F18" s="45">
        <f t="shared" si="1"/>
        <v>1680000</v>
      </c>
      <c r="G18" s="53"/>
    </row>
    <row r="19" spans="1:7">
      <c r="A19" s="16">
        <v>13</v>
      </c>
      <c r="B19" s="25" t="s">
        <v>14</v>
      </c>
      <c r="C19" s="25">
        <v>60</v>
      </c>
      <c r="D19" s="34" t="s">
        <v>29</v>
      </c>
      <c r="E19" s="38">
        <f>500*51</f>
        <v>25500</v>
      </c>
      <c r="F19" s="45">
        <f t="shared" si="1"/>
        <v>1530000</v>
      </c>
      <c r="G19" s="53"/>
    </row>
    <row r="20" spans="1:7">
      <c r="A20" s="16">
        <v>14</v>
      </c>
      <c r="B20" s="25" t="s">
        <v>58</v>
      </c>
      <c r="C20" s="25">
        <v>60</v>
      </c>
      <c r="D20" s="34" t="s">
        <v>29</v>
      </c>
      <c r="E20" s="38">
        <f>500*4</f>
        <v>2000</v>
      </c>
      <c r="F20" s="45">
        <f t="shared" si="1"/>
        <v>120000</v>
      </c>
      <c r="G20" s="53"/>
    </row>
    <row r="21" spans="1:7">
      <c r="A21" s="16">
        <v>15</v>
      </c>
      <c r="B21" s="25" t="s">
        <v>56</v>
      </c>
      <c r="C21" s="25">
        <v>60</v>
      </c>
      <c r="D21" s="34" t="s">
        <v>29</v>
      </c>
      <c r="E21" s="38">
        <f>500*2</f>
        <v>1000</v>
      </c>
      <c r="F21" s="45">
        <f t="shared" si="1"/>
        <v>60000</v>
      </c>
      <c r="G21" s="53"/>
    </row>
    <row r="22" spans="1:7">
      <c r="A22" s="16">
        <v>16</v>
      </c>
      <c r="B22" s="25" t="s">
        <v>53</v>
      </c>
      <c r="C22" s="25">
        <v>60</v>
      </c>
      <c r="D22" s="34" t="s">
        <v>29</v>
      </c>
      <c r="E22" s="38">
        <f>500*2</f>
        <v>1000</v>
      </c>
      <c r="F22" s="45">
        <f t="shared" si="1"/>
        <v>60000</v>
      </c>
      <c r="G22" s="53"/>
    </row>
    <row r="23" spans="1:7">
      <c r="A23" s="16">
        <v>17</v>
      </c>
      <c r="B23" s="25"/>
      <c r="C23" s="25"/>
      <c r="D23" s="34"/>
      <c r="E23" s="38"/>
      <c r="F23" s="45">
        <f t="shared" si="1"/>
        <v>0</v>
      </c>
      <c r="G23" s="53"/>
    </row>
    <row r="24" spans="1:7">
      <c r="A24" s="16">
        <v>18</v>
      </c>
      <c r="B24" s="25"/>
      <c r="C24" s="25"/>
      <c r="D24" s="34"/>
      <c r="E24" s="38"/>
      <c r="F24" s="45">
        <f t="shared" si="1"/>
        <v>0</v>
      </c>
      <c r="G24" s="53"/>
    </row>
    <row r="25" spans="1:7">
      <c r="A25" s="16">
        <v>19</v>
      </c>
      <c r="B25" s="27"/>
      <c r="C25" s="27"/>
      <c r="D25" s="35"/>
      <c r="E25" s="40"/>
      <c r="F25" s="45">
        <f t="shared" si="1"/>
        <v>0</v>
      </c>
      <c r="G25" s="53"/>
    </row>
    <row r="26" spans="1:7">
      <c r="A26" s="16">
        <v>20</v>
      </c>
      <c r="B26" s="27"/>
      <c r="C26" s="27"/>
      <c r="D26" s="35"/>
      <c r="E26" s="40"/>
      <c r="F26" s="45">
        <f t="shared" si="1"/>
        <v>0</v>
      </c>
      <c r="G26" s="53"/>
    </row>
    <row r="27" spans="1:7" ht="14.25">
      <c r="A27" s="17" t="s">
        <v>18</v>
      </c>
      <c r="B27" s="26"/>
      <c r="C27" s="26"/>
      <c r="D27" s="26"/>
      <c r="E27" s="39"/>
      <c r="F27" s="46">
        <f>SUM(F17:F26)</f>
        <v>4650000</v>
      </c>
      <c r="G27" s="54"/>
    </row>
    <row r="28" spans="1:7" ht="14.25">
      <c r="A28" s="15" t="s">
        <v>42</v>
      </c>
      <c r="B28" s="24"/>
      <c r="C28" s="24"/>
      <c r="D28" s="24"/>
      <c r="E28" s="24"/>
      <c r="F28" s="24"/>
      <c r="G28" s="55"/>
    </row>
    <row r="29" spans="1:7">
      <c r="A29" s="16">
        <v>19</v>
      </c>
      <c r="B29" s="25" t="s">
        <v>59</v>
      </c>
      <c r="C29" s="25">
        <v>1</v>
      </c>
      <c r="D29" s="34" t="s">
        <v>30</v>
      </c>
      <c r="E29" s="38">
        <v>1000000</v>
      </c>
      <c r="F29" s="45">
        <f>C29*E29</f>
        <v>1000000</v>
      </c>
      <c r="G29" s="53"/>
    </row>
    <row r="30" spans="1:7">
      <c r="A30" s="16">
        <v>20</v>
      </c>
      <c r="B30" s="25"/>
      <c r="C30" s="25"/>
      <c r="D30" s="34"/>
      <c r="E30" s="38"/>
      <c r="F30" s="45">
        <f>C30*E30</f>
        <v>0</v>
      </c>
      <c r="G30" s="53"/>
    </row>
    <row r="31" spans="1:7" ht="14.25">
      <c r="A31" s="17" t="s">
        <v>19</v>
      </c>
      <c r="B31" s="26"/>
      <c r="C31" s="26"/>
      <c r="D31" s="26"/>
      <c r="E31" s="39"/>
      <c r="F31" s="46">
        <f>SUM(F29:F30)</f>
        <v>1000000</v>
      </c>
      <c r="G31" s="54"/>
    </row>
    <row r="32" spans="1:7" ht="14.25">
      <c r="A32" s="18" t="s">
        <v>48</v>
      </c>
      <c r="B32" s="28"/>
      <c r="C32" s="28"/>
      <c r="D32" s="28"/>
      <c r="E32" s="28"/>
      <c r="F32" s="28"/>
      <c r="G32" s="55"/>
    </row>
    <row r="33" spans="1:7" ht="67.5">
      <c r="A33" s="19" t="s">
        <v>44</v>
      </c>
      <c r="B33" s="29" t="s">
        <v>45</v>
      </c>
      <c r="C33" s="29"/>
      <c r="D33" s="36"/>
      <c r="E33" s="41"/>
      <c r="F33" s="47">
        <f>((20000+800)*4)+(7700+4800)+(2100+4800)</f>
        <v>102600</v>
      </c>
      <c r="G33" s="56" t="s">
        <v>39</v>
      </c>
    </row>
    <row r="34" spans="1:7" ht="90">
      <c r="A34" s="16" t="s">
        <v>33</v>
      </c>
      <c r="B34" s="25" t="s">
        <v>46</v>
      </c>
      <c r="C34" s="25">
        <v>60</v>
      </c>
      <c r="D34" s="34" t="s">
        <v>29</v>
      </c>
      <c r="E34" s="38">
        <v>44000</v>
      </c>
      <c r="F34" s="48">
        <f>C34*E34</f>
        <v>2640000</v>
      </c>
      <c r="G34" s="56" t="s">
        <v>35</v>
      </c>
    </row>
    <row r="35" spans="1:7" ht="15">
      <c r="A35" s="20" t="s">
        <v>43</v>
      </c>
      <c r="B35" s="30"/>
      <c r="C35" s="30"/>
      <c r="D35" s="30"/>
      <c r="E35" s="42"/>
      <c r="F35" s="46">
        <f>SUM(F33:F34)</f>
        <v>2742600</v>
      </c>
      <c r="G35" s="57"/>
    </row>
    <row r="36" spans="1:7" ht="17.25">
      <c r="A36" s="21" t="s">
        <v>24</v>
      </c>
      <c r="B36" s="31"/>
      <c r="C36" s="31"/>
      <c r="D36" s="31"/>
      <c r="E36" s="31"/>
      <c r="F36" s="49">
        <f>F15+F27+F31+F35</f>
        <v>14062600</v>
      </c>
      <c r="G36" s="58"/>
    </row>
    <row r="37" spans="1:7">
      <c r="B37" s="32"/>
      <c r="C37" s="32"/>
      <c r="D37" s="32"/>
      <c r="E37" s="32"/>
      <c r="F37" s="32"/>
      <c r="G37" s="32"/>
    </row>
  </sheetData>
  <mergeCells count="12">
    <mergeCell ref="A1:B1"/>
    <mergeCell ref="C1:F1"/>
    <mergeCell ref="B2:E2"/>
    <mergeCell ref="A4:F4"/>
    <mergeCell ref="A15:E15"/>
    <mergeCell ref="A16:F16"/>
    <mergeCell ref="A27:E27"/>
    <mergeCell ref="A28:F28"/>
    <mergeCell ref="A31:E31"/>
    <mergeCell ref="A32:F32"/>
    <mergeCell ref="A35:E35"/>
    <mergeCell ref="A36:E36"/>
  </mergeCells>
  <phoneticPr fontId="2"/>
  <pageMargins left="0.70866141732283472" right="0.39370078740157483" top="0.74803149606299213" bottom="0.47244094488188976" header="0.31496062992125984" footer="0.31496062992125984"/>
  <pageSetup paperSize="9" scale="8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様式6_見積書</vt:lpstr>
      <vt:lpstr>様式6-2_明細</vt:lpstr>
      <vt:lpstr>様式6-2_明細(例)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2011-07-15T01:18:43Z</dcterms:created>
  <dcterms:modified xsi:type="dcterms:W3CDTF">2026-05-08T04:33:33Z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3.1.3.0</vt:lpwstr>
      <vt:lpwstr>3.1.5.0</vt:lpwstr>
      <vt:lpwstr>3.1.8.0</vt:lpwstr>
      <vt:lpwstr>5.0.5.0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2026-05-08T04:33:33Z</vt:filetime>
  </property>
</Properties>
</file>